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\co-sre\Sito Internet\2024\1. Governance di Sostenibilità\"/>
    </mc:Choice>
  </mc:AlternateContent>
  <xr:revisionPtr revIDLastSave="0" documentId="13_ncr:1_{A132BFFB-72C6-481F-BEA6-89E09A1CEB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rformance Fincantieri 2023" sheetId="1" r:id="rId1"/>
  </sheets>
  <definedNames>
    <definedName name="BILANCIO" localSheetId="0">#REF!</definedName>
    <definedName name="BILANCIO">#REF!</definedName>
    <definedName name="_xlnm.Print_Area" localSheetId="0">'Performance Fincantieri 2023'!$A$1:$H$115</definedName>
    <definedName name="_xlnm.Print_Titles" localSheetId="0">'Performance Fincantieri 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17" i="1"/>
  <c r="F17" i="1"/>
  <c r="D40" i="1" l="1"/>
  <c r="D39" i="1"/>
  <c r="D38" i="1"/>
  <c r="D37" i="1"/>
</calcChain>
</file>

<file path=xl/sharedStrings.xml><?xml version="1.0" encoding="utf-8"?>
<sst xmlns="http://schemas.openxmlformats.org/spreadsheetml/2006/main" count="132" uniqueCount="113">
  <si>
    <t>Italia</t>
  </si>
  <si>
    <t>Dipendenti per categoria</t>
  </si>
  <si>
    <t>Impiegati</t>
  </si>
  <si>
    <t>Donne nel Board (%)</t>
  </si>
  <si>
    <r>
      <t>Donne dipendenti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(%)</t>
    </r>
  </si>
  <si>
    <r>
      <t xml:space="preserve">Dipendenti con contratto </t>
    </r>
    <r>
      <rPr>
        <b/>
        <sz val="10"/>
        <color rgb="FF000000"/>
        <rFont val="Arial"/>
        <family val="2"/>
      </rPr>
      <t xml:space="preserve">indeterminato </t>
    </r>
  </si>
  <si>
    <t xml:space="preserve">Numero totale di assunzioni </t>
  </si>
  <si>
    <t>Numero totale di cessazioni</t>
  </si>
  <si>
    <t>Tasso di turnover (%)</t>
  </si>
  <si>
    <t>Energia</t>
  </si>
  <si>
    <t xml:space="preserve">Totale energia (GJ) </t>
  </si>
  <si>
    <t>Energia elettrica (GJ)</t>
  </si>
  <si>
    <t>Aereo (km)</t>
  </si>
  <si>
    <t>Treno (km)</t>
  </si>
  <si>
    <t>Acqua</t>
  </si>
  <si>
    <t>Rifiuti</t>
  </si>
  <si>
    <t>Performance del Gruppo</t>
  </si>
  <si>
    <t>Dipendenti per area geografica</t>
  </si>
  <si>
    <t>TOTALE</t>
  </si>
  <si>
    <t>Dirigenti</t>
  </si>
  <si>
    <t>Quadri</t>
  </si>
  <si>
    <t>Operai</t>
  </si>
  <si>
    <t>Diversità e pari opportunità</t>
  </si>
  <si>
    <t xml:space="preserve">Formazione </t>
  </si>
  <si>
    <t>Totale rifiuti (t)</t>
  </si>
  <si>
    <t>Pericolosi (t)</t>
  </si>
  <si>
    <t>Non pericolosi (t)</t>
  </si>
  <si>
    <t>Certificazioni siti produttivi</t>
  </si>
  <si>
    <t>ISO 9001 (%)</t>
  </si>
  <si>
    <t>ISO 14001 (%)</t>
  </si>
  <si>
    <t>NOx (t)</t>
  </si>
  <si>
    <t>SOx (t)</t>
  </si>
  <si>
    <t>Dipendenti ≤ 30 anni (%)</t>
  </si>
  <si>
    <r>
      <t xml:space="preserve">Dipendenti </t>
    </r>
    <r>
      <rPr>
        <b/>
        <sz val="9"/>
        <rFont val="Arial"/>
        <family val="2"/>
      </rPr>
      <t>≥</t>
    </r>
    <r>
      <rPr>
        <b/>
        <sz val="10"/>
        <rFont val="Arial"/>
        <family val="2"/>
      </rPr>
      <t xml:space="preserve"> 50 anni (%)</t>
    </r>
  </si>
  <si>
    <r>
      <t>O</t>
    </r>
    <r>
      <rPr>
        <b/>
        <sz val="10"/>
        <color rgb="FF000000"/>
        <rFont val="Arial"/>
        <family val="2"/>
      </rPr>
      <t>re medie di formazione pro-capite</t>
    </r>
  </si>
  <si>
    <r>
      <t>O</t>
    </r>
    <r>
      <rPr>
        <b/>
        <sz val="10"/>
        <color rgb="FF000000"/>
        <rFont val="Arial"/>
        <family val="2"/>
      </rPr>
      <t>re medie di formazione pro-capite - donne</t>
    </r>
  </si>
  <si>
    <t>Costi di formazione (€ mln)</t>
  </si>
  <si>
    <t>Comunità</t>
  </si>
  <si>
    <t>Emissioni di gas a effetto serra</t>
  </si>
  <si>
    <t>Altre emissioni di gas inquinanti</t>
  </si>
  <si>
    <t>Ricavi e proventi (€ mln)</t>
  </si>
  <si>
    <t>Ricerca e innovazione</t>
  </si>
  <si>
    <t>Costi di ricerca e sviluppo (€ mln)</t>
  </si>
  <si>
    <t>122</t>
  </si>
  <si>
    <t>90</t>
  </si>
  <si>
    <t>Salute e sicurezza</t>
  </si>
  <si>
    <t>Importi destinati alla comunità  (€ mln)</t>
  </si>
  <si>
    <t>-</t>
  </si>
  <si>
    <t>I dati si riferiscono a tutto il Gruppo Fincantieri.</t>
  </si>
  <si>
    <r>
      <t xml:space="preserve">     Scope 1 (tCO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</t>
    </r>
  </si>
  <si>
    <r>
      <t xml:space="preserve">     Scope 3 (tCO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</t>
    </r>
  </si>
  <si>
    <t>DATI ECONOMICI</t>
  </si>
  <si>
    <t>DATI AMBIENTALI</t>
  </si>
  <si>
    <t>DATI SOCIALI</t>
  </si>
  <si>
    <t>Dipendenti per fasce di età</t>
  </si>
  <si>
    <t>Dipendenti per tipologia di contratto</t>
  </si>
  <si>
    <t>(148)</t>
  </si>
  <si>
    <t>134</t>
  </si>
  <si>
    <t>OHSAS 18001/ISO 45001 (%)</t>
  </si>
  <si>
    <t>Progetti di ricerca e innovazione</t>
  </si>
  <si>
    <t>COV (t)*</t>
  </si>
  <si>
    <t>Energia termica 
autoprodotta (GJ)</t>
  </si>
  <si>
    <t xml:space="preserve">     da fonte rinnovabile (%)</t>
  </si>
  <si>
    <t>Autovettura (km)</t>
  </si>
  <si>
    <t>Totale viaggi in aereo, treno e autovettura (km)</t>
  </si>
  <si>
    <t>Donne dirigenti sul totale dirigenti (%)</t>
  </si>
  <si>
    <r>
      <t>Totale emissioni (tCO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</t>
    </r>
  </si>
  <si>
    <t>144</t>
  </si>
  <si>
    <t>100</t>
  </si>
  <si>
    <r>
      <t>Totale acqua (ML</t>
    </r>
    <r>
      <rPr>
        <b/>
        <sz val="10"/>
        <color theme="1"/>
        <rFont val="Arial"/>
        <family val="2"/>
      </rPr>
      <t>)</t>
    </r>
  </si>
  <si>
    <r>
      <t>Acqua da sottosuolo (falde) (ML</t>
    </r>
    <r>
      <rPr>
        <b/>
        <sz val="10"/>
        <color theme="1"/>
        <rFont val="Arial"/>
        <family val="2"/>
      </rPr>
      <t>)</t>
    </r>
  </si>
  <si>
    <r>
      <t>Acqua da condotto comunale (ML</t>
    </r>
    <r>
      <rPr>
        <b/>
        <sz val="10"/>
        <color theme="1"/>
        <rFont val="Arial"/>
        <family val="2"/>
      </rPr>
      <t>)</t>
    </r>
  </si>
  <si>
    <t>Acqua da mare (ML)</t>
  </si>
  <si>
    <t>Dal 2019 è stata sviluppata una nuova metodologia di rendicontazione in ottica di avvicinamento al modello del London Benchmarking Group (LBG).</t>
  </si>
  <si>
    <t>Valore economico distribuito per gli stakeholder (€ mln)</t>
  </si>
  <si>
    <t>Combustibili ad uso termico (GJ)</t>
  </si>
  <si>
    <t>Combustibili per il trasporto (GJ)</t>
  </si>
  <si>
    <t>(245)</t>
  </si>
  <si>
    <t>Risultato d'esercizio (€ mln)</t>
  </si>
  <si>
    <t>Mobilità aziendale</t>
  </si>
  <si>
    <t>Imposte e tasse (€ mln)</t>
  </si>
  <si>
    <t>Estero</t>
  </si>
  <si>
    <t>Dipendenti 31-49 anni (%)</t>
  </si>
  <si>
    <r>
      <t xml:space="preserve">     Scope 2 (tCO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market-based</t>
    </r>
  </si>
  <si>
    <t>2021*</t>
  </si>
  <si>
    <t>* Il dato 2021 è stato rivisto a seguito dell’inclusione il 1° giugno 2021 di SOF S.p.A.</t>
  </si>
  <si>
    <t>505*</t>
  </si>
  <si>
    <t>595*</t>
  </si>
  <si>
    <t>495*</t>
  </si>
  <si>
    <t>(324)</t>
  </si>
  <si>
    <t>Dipendenti a ore non garantite*</t>
  </si>
  <si>
    <t>Tasso di assenteismo***</t>
  </si>
  <si>
    <t>Dipendenti che hanno ottenuto un avanzamento di carriera</t>
  </si>
  <si>
    <t>696**</t>
  </si>
  <si>
    <t>204.271*</t>
  </si>
  <si>
    <t>575*</t>
  </si>
  <si>
    <t xml:space="preserve">14,5%	</t>
  </si>
  <si>
    <t>82.931*</t>
  </si>
  <si>
    <t>803.069**</t>
  </si>
  <si>
    <t xml:space="preserve">Dipendenti con contratto determinato </t>
  </si>
  <si>
    <t xml:space="preserve">Dipendenti con contratto full time  </t>
  </si>
  <si>
    <t xml:space="preserve">Dipendenti con contratto part time  </t>
  </si>
  <si>
    <t>Numero di infortuni sul lavoro</t>
  </si>
  <si>
    <t>2021***</t>
  </si>
  <si>
    <t>* Il dato dei dipendenti a ore non garantite è stato rendicontato dal 2022 come richiesto dai GRI Standards 2021.
** Il dato 2018 si riferisce a Fincantieri S.p.A. e Fincantieri Marine Group.</t>
  </si>
  <si>
    <t>(53)</t>
  </si>
  <si>
    <t>Indice di frequenza per infortunio sul lavoro (LTIFR)*</t>
  </si>
  <si>
    <t>Indice di gravità (LTSR)**</t>
  </si>
  <si>
    <t>PERFORMANCE FINCANTIERI 2023</t>
  </si>
  <si>
    <t>* I dati si riferiscono al perimetro Italia e a Fincantieri Marine Group negli Stati Uniti.
I dati si riferiscono a tutto il Gruppo Fincantieri.</t>
  </si>
  <si>
    <t>2022****</t>
  </si>
  <si>
    <t>* Il dato del 2020 dello Scope 1 sono stati rivisti a seguito della revisione del fattore di emissione dell’acetilene.
** I dati del 2020 dello Scope 3 sono stati rivisti a seguito dell’ampliamento della rendicontazione della categoria ferrosi del gruppo VARD e dell’integrazione delle nuove categorie del GHG Protocol rendicontate (Investimenti e attività relative al carburante e all'energia) e dell’aggiornamento dei coefficienti di emissione dei gas tecnici (anidride carbonica, argon, azoto e ossigeno) nonché quello delle vernici e dei rifiuti.
*** I dati del 2021 di Scope 1 e 2 sono stati rivisti a seguito dell’inclusione il 1° giugno 2021 di SOF S.p.A. I dati di Scope 3 sono stati integrati a seguito dell’ampliamento della rendicontazione nella categoria trasporto e distribuzione a monte, del miglioramento del calcolo della categoria acquisto beni e servizi e dell'ampliamento della rendicontazione nella categoria uso dei prodotti venduti e pendolarismo dei dipendenti, avvenuta nel 2022. 
**** I dati dello Scope 3 del 2022 sono stati rivisti a seguito dell’inclusione della categoria 12 (“Trattamento di fine vita dei prodotti venduti”) e dell’inserimento dei dati del gruppo VARD nella categoria 1 (Cat. 1 Acquisto di beni e servizi); è stato aggiunto nella categoria 3 il contributo del trasporto dell'energia elettrica da fonte rinnovabile.</t>
  </si>
  <si>
    <t>*L’indice di frequenza per infortunio sul lavoro è stato calcolato come: (numero di infortuni sul lavoro/ore lavorate) * 1.000.000 ed è stato valutato come “Lost Time Index Frequency Rate - LTIFR” ovvero considerando la somma degli infortuni sul lavoro con almeno un giorno di lavoro perso.
** L’indice di gravità è stato calcolato come: (numero giorni persi per infortunio/ore lavorate) *1.000. ed è stato valutato come Lost Time Severity Rate (LTSR) ovvero considerando il numero di giorni di assenza per infortuni, a partire dal primo giorno successivo all’infortunio.
*** Il tasso di assenteismo è stato calcolato come: (numero giorni di assenza per infortunio e/o malattia/giornate lavorabili) *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</si>
</sst>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0.0"/>
    <numFmt numFmtId="169" formatCode="#,##0_ ;\-#,##0\ "/>
    <numFmt numFmtId="170" formatCode="#,##0;\-#,##0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C21B17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vertAlign val="subscript"/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rgb="FFFF0000"/>
      <name val="Arial"/>
      <family val="2"/>
    </font>
    <font>
      <b/>
      <i/>
      <sz val="10"/>
      <name val="Arial"/>
      <family val="2"/>
    </font>
    <font>
      <sz val="10"/>
      <color theme="6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2" fillId="0" borderId="1" applyBorder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69" fontId="2" fillId="0" borderId="1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166" fontId="8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/>
    <xf numFmtId="0" fontId="4" fillId="4" borderId="0" xfId="0" applyFont="1" applyFill="1" applyAlignment="1">
      <alignment vertical="center"/>
    </xf>
    <xf numFmtId="0" fontId="14" fillId="5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left" vertical="center" wrapText="1"/>
    </xf>
    <xf numFmtId="166" fontId="3" fillId="0" borderId="11" xfId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166" fontId="7" fillId="3" borderId="2" xfId="1" applyNumberFormat="1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center" wrapText="1"/>
    </xf>
    <xf numFmtId="166" fontId="3" fillId="0" borderId="11" xfId="1" applyNumberFormat="1" applyFont="1" applyFill="1" applyBorder="1" applyAlignment="1">
      <alignment horizontal="right"/>
    </xf>
    <xf numFmtId="166" fontId="3" fillId="0" borderId="9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0" fontId="14" fillId="5" borderId="1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168" fontId="9" fillId="0" borderId="11" xfId="2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/>
    </xf>
    <xf numFmtId="168" fontId="9" fillId="0" borderId="9" xfId="2" applyNumberFormat="1" applyFont="1" applyFill="1" applyBorder="1" applyAlignment="1">
      <alignment horizontal="right" vertical="center"/>
    </xf>
    <xf numFmtId="166" fontId="3" fillId="0" borderId="8" xfId="1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left" vertical="center" wrapText="1" indent="2"/>
    </xf>
    <xf numFmtId="166" fontId="3" fillId="0" borderId="9" xfId="1" applyNumberFormat="1" applyFont="1" applyFill="1" applyBorder="1" applyAlignment="1">
      <alignment horizontal="left" indent="4"/>
    </xf>
    <xf numFmtId="0" fontId="13" fillId="0" borderId="0" xfId="0" applyFont="1" applyAlignment="1">
      <alignment horizontal="left" indent="4"/>
    </xf>
    <xf numFmtId="0" fontId="7" fillId="0" borderId="3" xfId="0" applyFont="1" applyBorder="1" applyAlignment="1">
      <alignment horizontal="left" vertical="center" wrapText="1" indent="2"/>
    </xf>
    <xf numFmtId="166" fontId="3" fillId="0" borderId="1" xfId="1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vertical="center" wrapText="1"/>
    </xf>
    <xf numFmtId="9" fontId="3" fillId="0" borderId="11" xfId="2" applyFont="1" applyBorder="1"/>
    <xf numFmtId="9" fontId="9" fillId="0" borderId="11" xfId="0" applyNumberFormat="1" applyFont="1" applyBorder="1" applyAlignment="1">
      <alignment horizontal="right" vertical="center"/>
    </xf>
    <xf numFmtId="9" fontId="9" fillId="0" borderId="9" xfId="0" applyNumberFormat="1" applyFont="1" applyBorder="1" applyAlignment="1">
      <alignment horizontal="right"/>
    </xf>
    <xf numFmtId="9" fontId="9" fillId="0" borderId="9" xfId="0" applyNumberFormat="1" applyFont="1" applyBorder="1" applyAlignment="1">
      <alignment horizontal="right" vertical="center"/>
    </xf>
    <xf numFmtId="9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6" fontId="3" fillId="0" borderId="12" xfId="1" applyNumberFormat="1" applyFont="1" applyFill="1" applyBorder="1" applyAlignment="1">
      <alignment horizontal="right"/>
    </xf>
    <xf numFmtId="9" fontId="3" fillId="0" borderId="2" xfId="2" applyFont="1" applyBorder="1"/>
    <xf numFmtId="9" fontId="3" fillId="0" borderId="12" xfId="2" applyFont="1" applyFill="1" applyBorder="1" applyAlignment="1">
      <alignment horizontal="right"/>
    </xf>
    <xf numFmtId="0" fontId="15" fillId="4" borderId="1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right" vertical="center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right"/>
    </xf>
    <xf numFmtId="49" fontId="3" fillId="0" borderId="11" xfId="2" applyNumberFormat="1" applyFont="1" applyBorder="1" applyAlignment="1">
      <alignment horizontal="right"/>
    </xf>
    <xf numFmtId="0" fontId="6" fillId="2" borderId="17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indent="2"/>
    </xf>
    <xf numFmtId="9" fontId="13" fillId="0" borderId="0" xfId="2" applyFont="1" applyFill="1"/>
    <xf numFmtId="9" fontId="9" fillId="0" borderId="3" xfId="2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7" fillId="0" borderId="13" xfId="0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166" fontId="3" fillId="0" borderId="8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indent="4"/>
    </xf>
    <xf numFmtId="166" fontId="9" fillId="0" borderId="9" xfId="1" quotePrefix="1" applyNumberFormat="1" applyFont="1" applyFill="1" applyBorder="1" applyAlignment="1">
      <alignment horizontal="right"/>
    </xf>
    <xf numFmtId="166" fontId="9" fillId="0" borderId="9" xfId="1" applyNumberFormat="1" applyFont="1" applyFill="1" applyBorder="1" applyAlignment="1">
      <alignment horizontal="left" indent="4"/>
    </xf>
    <xf numFmtId="0" fontId="9" fillId="0" borderId="9" xfId="2" applyNumberFormat="1" applyFont="1" applyFill="1" applyBorder="1" applyAlignment="1">
      <alignment horizontal="right" vertical="center"/>
    </xf>
    <xf numFmtId="49" fontId="3" fillId="0" borderId="11" xfId="2" applyNumberFormat="1" applyFont="1" applyFill="1" applyBorder="1" applyAlignment="1">
      <alignment horizontal="right"/>
    </xf>
    <xf numFmtId="166" fontId="9" fillId="0" borderId="11" xfId="1" applyNumberFormat="1" applyFont="1" applyFill="1" applyBorder="1" applyAlignment="1">
      <alignment horizontal="right"/>
    </xf>
    <xf numFmtId="166" fontId="9" fillId="0" borderId="8" xfId="1" applyNumberFormat="1" applyFont="1" applyFill="1" applyBorder="1" applyAlignment="1">
      <alignment horizontal="right"/>
    </xf>
    <xf numFmtId="166" fontId="9" fillId="0" borderId="9" xfId="1" applyNumberFormat="1" applyFont="1" applyFill="1" applyBorder="1" applyAlignment="1">
      <alignment horizontal="right"/>
    </xf>
    <xf numFmtId="9" fontId="3" fillId="0" borderId="11" xfId="2" applyFont="1" applyFill="1" applyBorder="1"/>
    <xf numFmtId="9" fontId="3" fillId="0" borderId="2" xfId="2" applyFont="1" applyFill="1" applyBorder="1"/>
    <xf numFmtId="0" fontId="3" fillId="0" borderId="11" xfId="2" applyNumberFormat="1" applyFont="1" applyFill="1" applyBorder="1" applyAlignment="1">
      <alignment horizontal="right"/>
    </xf>
    <xf numFmtId="0" fontId="3" fillId="0" borderId="3" xfId="2" applyNumberFormat="1" applyFont="1" applyFill="1" applyBorder="1" applyAlignment="1">
      <alignment horizontal="right"/>
    </xf>
    <xf numFmtId="0" fontId="3" fillId="4" borderId="0" xfId="0" applyFont="1" applyFill="1"/>
    <xf numFmtId="0" fontId="14" fillId="5" borderId="2" xfId="0" applyFont="1" applyFill="1" applyBorder="1" applyAlignment="1">
      <alignment horizontal="center"/>
    </xf>
    <xf numFmtId="0" fontId="21" fillId="2" borderId="17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/>
    </xf>
    <xf numFmtId="166" fontId="3" fillId="0" borderId="0" xfId="1" applyNumberFormat="1" applyFont="1" applyBorder="1"/>
    <xf numFmtId="9" fontId="3" fillId="0" borderId="11" xfId="0" applyNumberFormat="1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9" fontId="3" fillId="0" borderId="3" xfId="0" applyNumberFormat="1" applyFont="1" applyBorder="1" applyAlignment="1">
      <alignment horizontal="right"/>
    </xf>
    <xf numFmtId="167" fontId="3" fillId="0" borderId="9" xfId="1" applyNumberFormat="1" applyFont="1" applyFill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49" fontId="3" fillId="0" borderId="11" xfId="1" applyNumberFormat="1" applyFont="1" applyFill="1" applyBorder="1" applyAlignment="1">
      <alignment horizontal="right"/>
    </xf>
    <xf numFmtId="49" fontId="3" fillId="0" borderId="12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6" fontId="22" fillId="0" borderId="0" xfId="1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2" xfId="0" quotePrefix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1" fontId="3" fillId="0" borderId="3" xfId="1" applyNumberFormat="1" applyFont="1" applyFill="1" applyBorder="1" applyAlignment="1">
      <alignment horizontal="right"/>
    </xf>
    <xf numFmtId="166" fontId="9" fillId="0" borderId="9" xfId="1" applyNumberFormat="1" applyFont="1" applyFill="1" applyBorder="1" applyAlignment="1">
      <alignment horizontal="right" vertical="center"/>
    </xf>
    <xf numFmtId="166" fontId="9" fillId="0" borderId="9" xfId="1" quotePrefix="1" applyNumberFormat="1" applyFont="1" applyFill="1" applyBorder="1" applyAlignment="1">
      <alignment horizontal="right" vertical="center"/>
    </xf>
    <xf numFmtId="166" fontId="9" fillId="0" borderId="12" xfId="1" quotePrefix="1" applyNumberFormat="1" applyFont="1" applyFill="1" applyBorder="1" applyAlignment="1">
      <alignment horizontal="right" vertical="center"/>
    </xf>
    <xf numFmtId="166" fontId="9" fillId="0" borderId="12" xfId="1" applyNumberFormat="1" applyFont="1" applyFill="1" applyBorder="1" applyAlignment="1">
      <alignment horizontal="right" vertical="center"/>
    </xf>
    <xf numFmtId="165" fontId="9" fillId="0" borderId="3" xfId="2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2" xfId="2" applyNumberFormat="1" applyFont="1" applyFill="1" applyBorder="1" applyAlignment="1">
      <alignment horizontal="right"/>
    </xf>
    <xf numFmtId="0" fontId="9" fillId="0" borderId="12" xfId="2" applyNumberFormat="1" applyFont="1" applyFill="1" applyBorder="1" applyAlignment="1">
      <alignment horizontal="right" vertical="center"/>
    </xf>
    <xf numFmtId="168" fontId="9" fillId="0" borderId="12" xfId="2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166" fontId="9" fillId="0" borderId="12" xfId="1" applyNumberFormat="1" applyFont="1" applyFill="1" applyBorder="1" applyAlignment="1">
      <alignment horizontal="right"/>
    </xf>
    <xf numFmtId="167" fontId="9" fillId="0" borderId="11" xfId="1" applyNumberFormat="1" applyFont="1" applyFill="1" applyBorder="1" applyAlignment="1">
      <alignment horizontal="right"/>
    </xf>
    <xf numFmtId="43" fontId="9" fillId="0" borderId="12" xfId="1" applyNumberFormat="1" applyFont="1" applyFill="1" applyBorder="1" applyAlignment="1">
      <alignment horizontal="right"/>
    </xf>
    <xf numFmtId="167" fontId="9" fillId="0" borderId="12" xfId="1" applyNumberFormat="1" applyFont="1" applyFill="1" applyBorder="1" applyAlignment="1">
      <alignment horizontal="right"/>
    </xf>
    <xf numFmtId="166" fontId="9" fillId="0" borderId="3" xfId="1" applyNumberFormat="1" applyFont="1" applyFill="1" applyBorder="1" applyAlignment="1">
      <alignment horizontal="right"/>
    </xf>
    <xf numFmtId="165" fontId="9" fillId="0" borderId="12" xfId="2" applyNumberFormat="1" applyFont="1" applyFill="1" applyBorder="1" applyAlignment="1">
      <alignment horizontal="right" vertical="center"/>
    </xf>
    <xf numFmtId="0" fontId="9" fillId="0" borderId="3" xfId="2" applyNumberFormat="1" applyFont="1" applyFill="1" applyBorder="1" applyAlignment="1">
      <alignment horizontal="right" vertical="center"/>
    </xf>
    <xf numFmtId="9" fontId="3" fillId="0" borderId="3" xfId="2" applyFont="1" applyFill="1" applyBorder="1" applyAlignment="1">
      <alignment horizontal="right"/>
    </xf>
    <xf numFmtId="0" fontId="19" fillId="2" borderId="0" xfId="0" applyFont="1" applyFill="1" applyAlignment="1">
      <alignment wrapText="1"/>
    </xf>
    <xf numFmtId="168" fontId="9" fillId="0" borderId="3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9" fontId="9" fillId="0" borderId="2" xfId="0" applyNumberFormat="1" applyFont="1" applyBorder="1" applyAlignment="1">
      <alignment horizontal="righ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</cellXfs>
  <cellStyles count="10">
    <cellStyle name="Comma" xfId="1" builtinId="3"/>
    <cellStyle name="Formula_01" xfId="4" xr:uid="{00000000-0005-0000-0000-000000000000}"/>
    <cellStyle name="Migliaia 2" xfId="5" xr:uid="{00000000-0005-0000-0000-000002000000}"/>
    <cellStyle name="Migliaia 2 2" xfId="6" xr:uid="{00000000-0005-0000-0000-000003000000}"/>
    <cellStyle name="Normal" xfId="0" builtinId="0"/>
    <cellStyle name="Normale 2" xfId="3" xr:uid="{00000000-0005-0000-0000-000005000000}"/>
    <cellStyle name="Normale 3" xfId="7" xr:uid="{00000000-0005-0000-0000-000006000000}"/>
    <cellStyle name="Number" xfId="8" xr:uid="{00000000-0005-0000-0000-000007000000}"/>
    <cellStyle name="Percent" xfId="2" builtinId="5"/>
    <cellStyle name="Percentua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295489</xdr:colOff>
      <xdr:row>0</xdr:row>
      <xdr:rowOff>0</xdr:rowOff>
    </xdr:from>
    <xdr:ext cx="1037641" cy="749898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664" y="0"/>
          <a:ext cx="1037641" cy="7498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showGridLines="0" tabSelected="1" zoomScaleNormal="100" zoomScaleSheetLayoutView="70" zoomScalePageLayoutView="40" workbookViewId="0">
      <selection activeCell="J7" sqref="J7"/>
    </sheetView>
  </sheetViews>
  <sheetFormatPr defaultColWidth="9.42578125" defaultRowHeight="14.25" x14ac:dyDescent="0.2"/>
  <cols>
    <col min="1" max="1" width="103.5703125" style="11" customWidth="1"/>
    <col min="2" max="2" width="15.42578125" style="7" hidden="1" customWidth="1"/>
    <col min="3" max="3" width="14.5703125" style="7" bestFit="1" customWidth="1"/>
    <col min="4" max="4" width="17.28515625" style="7" bestFit="1" customWidth="1"/>
    <col min="5" max="6" width="17.42578125" style="7" bestFit="1" customWidth="1"/>
    <col min="7" max="7" width="16.42578125" style="7" bestFit="1" customWidth="1"/>
    <col min="8" max="8" width="19.85546875" style="12" customWidth="1"/>
    <col min="9" max="9" width="11.28515625" style="12" bestFit="1" customWidth="1"/>
    <col min="10" max="16384" width="9.42578125" style="12"/>
  </cols>
  <sheetData>
    <row r="1" spans="1:17" x14ac:dyDescent="0.2">
      <c r="A1" s="59"/>
      <c r="B1" s="1"/>
      <c r="C1" s="1"/>
      <c r="D1" s="1"/>
      <c r="E1" s="1"/>
      <c r="F1" s="1"/>
      <c r="G1" s="1"/>
    </row>
    <row r="2" spans="1:17" ht="26.25" x14ac:dyDescent="0.4">
      <c r="A2" s="130" t="s">
        <v>108</v>
      </c>
      <c r="B2" s="1"/>
      <c r="C2" s="1"/>
      <c r="D2" s="1"/>
      <c r="E2" s="1"/>
      <c r="F2" s="1"/>
      <c r="G2" s="1"/>
    </row>
    <row r="3" spans="1:17" ht="18" customHeight="1" x14ac:dyDescent="0.4">
      <c r="A3" s="130"/>
      <c r="B3" s="1"/>
      <c r="C3" s="1"/>
      <c r="D3" s="1"/>
      <c r="E3" s="1"/>
      <c r="F3" s="1"/>
      <c r="G3" s="1"/>
    </row>
    <row r="4" spans="1:17" ht="15.75" x14ac:dyDescent="0.2">
      <c r="A4" s="54" t="s">
        <v>51</v>
      </c>
      <c r="B4" s="88"/>
      <c r="C4" s="13"/>
      <c r="D4" s="13"/>
      <c r="E4" s="13"/>
      <c r="F4" s="13"/>
      <c r="G4" s="13"/>
      <c r="H4" s="13"/>
    </row>
    <row r="5" spans="1:17" x14ac:dyDescent="0.2">
      <c r="A5" s="60"/>
      <c r="B5" s="1"/>
      <c r="C5" s="2"/>
      <c r="D5" s="2"/>
      <c r="E5" s="2"/>
      <c r="F5" s="2"/>
      <c r="G5" s="2"/>
    </row>
    <row r="6" spans="1:17" x14ac:dyDescent="0.2">
      <c r="A6" s="16" t="s">
        <v>16</v>
      </c>
      <c r="B6" s="89">
        <v>2017</v>
      </c>
      <c r="C6" s="18">
        <v>2018</v>
      </c>
      <c r="D6" s="18">
        <v>2019</v>
      </c>
      <c r="E6" s="18">
        <v>2020</v>
      </c>
      <c r="F6" s="18">
        <v>2021</v>
      </c>
      <c r="G6" s="18">
        <v>2022</v>
      </c>
      <c r="H6" s="18">
        <v>2023</v>
      </c>
    </row>
    <row r="7" spans="1:17" customFormat="1" ht="15" x14ac:dyDescent="0.25">
      <c r="A7" s="56" t="s">
        <v>40</v>
      </c>
      <c r="B7" s="104">
        <v>5020</v>
      </c>
      <c r="C7" s="105">
        <v>5474</v>
      </c>
      <c r="D7" s="105">
        <v>5849</v>
      </c>
      <c r="E7" s="105">
        <v>5879</v>
      </c>
      <c r="F7" s="105">
        <v>6911</v>
      </c>
      <c r="G7" s="105">
        <v>7481</v>
      </c>
      <c r="H7" s="105">
        <v>7651</v>
      </c>
    </row>
    <row r="8" spans="1:17" x14ac:dyDescent="0.2">
      <c r="A8" s="55" t="s">
        <v>80</v>
      </c>
      <c r="B8" s="72">
        <v>40</v>
      </c>
      <c r="C8" s="72">
        <v>64</v>
      </c>
      <c r="D8" s="72">
        <v>84</v>
      </c>
      <c r="E8" s="72">
        <v>1</v>
      </c>
      <c r="F8" s="72">
        <v>70</v>
      </c>
      <c r="G8" s="72">
        <v>7</v>
      </c>
      <c r="H8" s="72">
        <v>3</v>
      </c>
    </row>
    <row r="9" spans="1:17" x14ac:dyDescent="0.2">
      <c r="A9" s="62" t="s">
        <v>78</v>
      </c>
      <c r="B9" s="106">
        <v>53</v>
      </c>
      <c r="C9" s="106">
        <v>69</v>
      </c>
      <c r="D9" s="106" t="s">
        <v>56</v>
      </c>
      <c r="E9" s="106" t="s">
        <v>77</v>
      </c>
      <c r="F9" s="106">
        <v>22</v>
      </c>
      <c r="G9" s="107" t="s">
        <v>89</v>
      </c>
      <c r="H9" s="107" t="s">
        <v>105</v>
      </c>
    </row>
    <row r="10" spans="1:17" x14ac:dyDescent="0.2">
      <c r="A10" s="17" t="s">
        <v>74</v>
      </c>
      <c r="B10" s="108">
        <v>4804</v>
      </c>
      <c r="C10" s="108">
        <v>5266</v>
      </c>
      <c r="D10" s="108">
        <v>5796</v>
      </c>
      <c r="E10" s="108">
        <v>5909</v>
      </c>
      <c r="F10" s="108">
        <v>6627</v>
      </c>
      <c r="G10" s="108">
        <v>7426</v>
      </c>
      <c r="H10" s="108">
        <v>7439</v>
      </c>
    </row>
    <row r="11" spans="1:17" x14ac:dyDescent="0.2">
      <c r="A11" s="73"/>
      <c r="B11" s="103"/>
      <c r="C11" s="103"/>
      <c r="D11" s="103"/>
      <c r="E11" s="103"/>
      <c r="F11" s="103"/>
      <c r="G11" s="103"/>
    </row>
    <row r="12" spans="1:17" ht="15.75" x14ac:dyDescent="0.2">
      <c r="A12" s="54" t="s">
        <v>53</v>
      </c>
      <c r="B12" s="88"/>
      <c r="C12" s="13"/>
      <c r="D12" s="13"/>
      <c r="E12" s="13"/>
      <c r="F12" s="13"/>
      <c r="G12" s="13"/>
      <c r="H12" s="13"/>
    </row>
    <row r="13" spans="1:17" x14ac:dyDescent="0.2">
      <c r="A13" s="65"/>
      <c r="B13" s="90"/>
      <c r="C13" s="65"/>
      <c r="D13" s="65"/>
      <c r="E13" s="65"/>
      <c r="F13" s="65"/>
      <c r="G13" s="65"/>
    </row>
    <row r="14" spans="1:17" x14ac:dyDescent="0.2">
      <c r="A14" s="14" t="s">
        <v>17</v>
      </c>
      <c r="B14" s="89">
        <v>2017</v>
      </c>
      <c r="C14" s="18">
        <v>2018</v>
      </c>
      <c r="D14" s="18">
        <v>2019</v>
      </c>
      <c r="E14" s="18">
        <v>2020</v>
      </c>
      <c r="F14" s="18">
        <v>2021</v>
      </c>
      <c r="G14" s="18">
        <v>2022</v>
      </c>
      <c r="H14" s="18">
        <v>2023</v>
      </c>
    </row>
    <row r="15" spans="1:17" customFormat="1" ht="15" x14ac:dyDescent="0.25">
      <c r="A15" s="19" t="s">
        <v>0</v>
      </c>
      <c r="B15" s="20">
        <v>8314</v>
      </c>
      <c r="C15" s="20">
        <v>8662</v>
      </c>
      <c r="D15" s="20">
        <v>9334</v>
      </c>
      <c r="E15" s="20">
        <v>9844</v>
      </c>
      <c r="F15" s="20">
        <v>10681</v>
      </c>
      <c r="G15" s="20">
        <v>10905</v>
      </c>
      <c r="H15" s="20">
        <v>11112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1:17" customFormat="1" ht="15" x14ac:dyDescent="0.25">
      <c r="A16" s="74" t="s">
        <v>81</v>
      </c>
      <c r="B16" s="75">
        <v>11231</v>
      </c>
      <c r="C16" s="75">
        <v>10612</v>
      </c>
      <c r="D16" s="75">
        <v>10489</v>
      </c>
      <c r="E16" s="75">
        <v>10306</v>
      </c>
      <c r="F16" s="75">
        <v>10093</v>
      </c>
      <c r="G16" s="75">
        <v>9887</v>
      </c>
      <c r="H16" s="75">
        <v>10103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1:17" customFormat="1" ht="15" x14ac:dyDescent="0.25">
      <c r="A17" s="21" t="s">
        <v>18</v>
      </c>
      <c r="B17" s="22">
        <v>19545</v>
      </c>
      <c r="C17" s="22">
        <v>19274</v>
      </c>
      <c r="D17" s="22">
        <v>19823</v>
      </c>
      <c r="E17" s="22">
        <v>20150</v>
      </c>
      <c r="F17" s="22">
        <f>+F15+F16</f>
        <v>20774</v>
      </c>
      <c r="G17" s="22">
        <v>20792</v>
      </c>
      <c r="H17" s="22">
        <f>SUM(H15:H16)</f>
        <v>21215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1:17" customFormat="1" ht="15" x14ac:dyDescent="0.25">
      <c r="A18" s="3"/>
      <c r="B18" s="4"/>
      <c r="C18" s="4"/>
      <c r="D18" s="4"/>
      <c r="E18" s="4"/>
      <c r="F18" s="4"/>
      <c r="G18" s="4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A19" s="14" t="s">
        <v>1</v>
      </c>
      <c r="B19" s="91">
        <v>2017</v>
      </c>
      <c r="C19" s="23">
        <v>2018</v>
      </c>
      <c r="D19" s="23">
        <v>2019</v>
      </c>
      <c r="E19" s="23">
        <v>2020</v>
      </c>
      <c r="F19" s="23">
        <v>2021</v>
      </c>
      <c r="G19" s="18">
        <v>2022</v>
      </c>
      <c r="H19" s="18">
        <v>2023</v>
      </c>
    </row>
    <row r="20" spans="1:17" x14ac:dyDescent="0.2">
      <c r="A20" s="56" t="s">
        <v>19</v>
      </c>
      <c r="B20" s="24">
        <v>356</v>
      </c>
      <c r="C20" s="24">
        <v>377</v>
      </c>
      <c r="D20" s="24">
        <v>390</v>
      </c>
      <c r="E20" s="24">
        <v>396</v>
      </c>
      <c r="F20" s="24">
        <v>436</v>
      </c>
      <c r="G20" s="24">
        <v>452</v>
      </c>
      <c r="H20" s="24">
        <v>457</v>
      </c>
    </row>
    <row r="21" spans="1:17" x14ac:dyDescent="0.2">
      <c r="A21" s="55" t="s">
        <v>20</v>
      </c>
      <c r="B21" s="25">
        <v>1105</v>
      </c>
      <c r="C21" s="25">
        <v>1165</v>
      </c>
      <c r="D21" s="25">
        <v>1274</v>
      </c>
      <c r="E21" s="25">
        <v>1129</v>
      </c>
      <c r="F21" s="25">
        <v>1139</v>
      </c>
      <c r="G21" s="25">
        <v>1227</v>
      </c>
      <c r="H21" s="25">
        <v>1288</v>
      </c>
    </row>
    <row r="22" spans="1:17" x14ac:dyDescent="0.2">
      <c r="A22" s="55" t="s">
        <v>2</v>
      </c>
      <c r="B22" s="25">
        <v>6637</v>
      </c>
      <c r="C22" s="25">
        <v>6949</v>
      </c>
      <c r="D22" s="25">
        <v>7608</v>
      </c>
      <c r="E22" s="25">
        <v>8284</v>
      </c>
      <c r="F22" s="25">
        <v>9163</v>
      </c>
      <c r="G22" s="25">
        <v>9297</v>
      </c>
      <c r="H22" s="25">
        <v>9556</v>
      </c>
    </row>
    <row r="23" spans="1:17" x14ac:dyDescent="0.2">
      <c r="A23" s="17" t="s">
        <v>21</v>
      </c>
      <c r="B23" s="26">
        <v>11447</v>
      </c>
      <c r="C23" s="26">
        <v>10783</v>
      </c>
      <c r="D23" s="26">
        <v>10551</v>
      </c>
      <c r="E23" s="26">
        <v>10341</v>
      </c>
      <c r="F23" s="26">
        <v>10036</v>
      </c>
      <c r="G23" s="26">
        <v>9816</v>
      </c>
      <c r="H23" s="26">
        <v>9914</v>
      </c>
    </row>
    <row r="24" spans="1:17" x14ac:dyDescent="0.2">
      <c r="A24" s="21" t="s">
        <v>18</v>
      </c>
      <c r="B24" s="22">
        <v>19545</v>
      </c>
      <c r="C24" s="22">
        <v>19274</v>
      </c>
      <c r="D24" s="22">
        <v>19823</v>
      </c>
      <c r="E24" s="22">
        <v>20150</v>
      </c>
      <c r="F24" s="22">
        <v>20774</v>
      </c>
      <c r="G24" s="22">
        <v>20792</v>
      </c>
      <c r="H24" s="22">
        <f>SUM(H20:H23)</f>
        <v>21215</v>
      </c>
    </row>
    <row r="25" spans="1:17" x14ac:dyDescent="0.2">
      <c r="A25" s="5"/>
      <c r="B25" s="92"/>
      <c r="C25" s="6"/>
      <c r="D25" s="6"/>
      <c r="E25" s="6"/>
      <c r="F25" s="6"/>
      <c r="G25" s="6"/>
    </row>
    <row r="26" spans="1:17" x14ac:dyDescent="0.2">
      <c r="A26" s="27" t="s">
        <v>22</v>
      </c>
      <c r="B26" s="91">
        <v>2017</v>
      </c>
      <c r="C26" s="23">
        <v>2018</v>
      </c>
      <c r="D26" s="23">
        <v>2019</v>
      </c>
      <c r="E26" s="18">
        <v>2020</v>
      </c>
      <c r="F26" s="18">
        <v>2021</v>
      </c>
      <c r="G26" s="18">
        <v>2022</v>
      </c>
      <c r="H26" s="18">
        <v>2023</v>
      </c>
    </row>
    <row r="27" spans="1:17" x14ac:dyDescent="0.2">
      <c r="A27" s="28" t="s">
        <v>3</v>
      </c>
      <c r="B27" s="93">
        <v>0.33</v>
      </c>
      <c r="C27" s="46">
        <v>0.33</v>
      </c>
      <c r="D27" s="46">
        <v>0.5</v>
      </c>
      <c r="E27" s="46">
        <v>0.5</v>
      </c>
      <c r="F27" s="46">
        <v>0.5</v>
      </c>
      <c r="G27" s="46">
        <v>0.4</v>
      </c>
      <c r="H27" s="46">
        <v>0.4</v>
      </c>
    </row>
    <row r="28" spans="1:17" x14ac:dyDescent="0.2">
      <c r="A28" s="29" t="s">
        <v>65</v>
      </c>
      <c r="B28" s="94">
        <v>0.06</v>
      </c>
      <c r="C28" s="47">
        <v>7.0000000000000007E-2</v>
      </c>
      <c r="D28" s="47">
        <v>7.0000000000000007E-2</v>
      </c>
      <c r="E28" s="47">
        <v>7.0000000000000007E-2</v>
      </c>
      <c r="F28" s="47">
        <v>7.0000000000000007E-2</v>
      </c>
      <c r="G28" s="47">
        <v>0.08</v>
      </c>
      <c r="H28" s="47">
        <v>0.09</v>
      </c>
    </row>
    <row r="29" spans="1:17" x14ac:dyDescent="0.2">
      <c r="A29" s="29" t="s">
        <v>4</v>
      </c>
      <c r="B29" s="94">
        <v>0.11</v>
      </c>
      <c r="C29" s="48">
        <v>0.12</v>
      </c>
      <c r="D29" s="49">
        <v>0.13</v>
      </c>
      <c r="E29" s="48">
        <v>0.14000000000000001</v>
      </c>
      <c r="F29" s="48">
        <v>0.14000000000000001</v>
      </c>
      <c r="G29" s="48">
        <v>0.15</v>
      </c>
      <c r="H29" s="48">
        <v>0.15</v>
      </c>
    </row>
    <row r="30" spans="1:17" x14ac:dyDescent="0.2">
      <c r="A30" s="57"/>
      <c r="B30" s="95"/>
      <c r="C30" s="58"/>
      <c r="D30" s="58"/>
      <c r="E30" s="58"/>
      <c r="F30" s="58"/>
      <c r="G30" s="58"/>
    </row>
    <row r="31" spans="1:17" x14ac:dyDescent="0.2">
      <c r="A31" s="27" t="s">
        <v>54</v>
      </c>
      <c r="B31" s="89">
        <v>2017</v>
      </c>
      <c r="C31" s="18">
        <v>2018</v>
      </c>
      <c r="D31" s="23">
        <v>2019</v>
      </c>
      <c r="E31" s="18">
        <v>2020</v>
      </c>
      <c r="F31" s="18">
        <v>2021</v>
      </c>
      <c r="G31" s="18">
        <v>2022</v>
      </c>
      <c r="H31" s="18">
        <v>2023</v>
      </c>
    </row>
    <row r="32" spans="1:17" x14ac:dyDescent="0.2">
      <c r="A32" s="28" t="s">
        <v>32</v>
      </c>
      <c r="B32" s="93">
        <v>0.13</v>
      </c>
      <c r="C32" s="46">
        <v>0.14000000000000001</v>
      </c>
      <c r="D32" s="46">
        <v>0.14000000000000001</v>
      </c>
      <c r="E32" s="46">
        <v>0.14000000000000001</v>
      </c>
      <c r="F32" s="46">
        <v>0.13</v>
      </c>
      <c r="G32" s="46">
        <v>0.13</v>
      </c>
      <c r="H32" s="46">
        <v>0.14000000000000001</v>
      </c>
    </row>
    <row r="33" spans="1:8" x14ac:dyDescent="0.2">
      <c r="A33" s="29" t="s">
        <v>82</v>
      </c>
      <c r="B33" s="94">
        <v>0.66</v>
      </c>
      <c r="C33" s="48">
        <v>0.59</v>
      </c>
      <c r="D33" s="48">
        <v>0.56999999999999995</v>
      </c>
      <c r="E33" s="48">
        <v>0.56000000000000005</v>
      </c>
      <c r="F33" s="48">
        <v>0.55000000000000004</v>
      </c>
      <c r="G33" s="48">
        <v>0.54</v>
      </c>
      <c r="H33" s="48">
        <v>0.52</v>
      </c>
    </row>
    <row r="34" spans="1:8" x14ac:dyDescent="0.2">
      <c r="A34" s="15" t="s">
        <v>33</v>
      </c>
      <c r="B34" s="96">
        <v>0.21</v>
      </c>
      <c r="C34" s="49">
        <v>0.27</v>
      </c>
      <c r="D34" s="49">
        <v>0.28999999999999998</v>
      </c>
      <c r="E34" s="49">
        <v>0.3</v>
      </c>
      <c r="F34" s="49">
        <v>0.32</v>
      </c>
      <c r="G34" s="49">
        <v>0.33</v>
      </c>
      <c r="H34" s="49">
        <v>0.34</v>
      </c>
    </row>
    <row r="35" spans="1:8" x14ac:dyDescent="0.2">
      <c r="A35" s="5"/>
      <c r="B35" s="92"/>
      <c r="C35" s="6"/>
      <c r="D35" s="6"/>
      <c r="E35" s="6"/>
      <c r="F35" s="6"/>
      <c r="G35" s="6"/>
    </row>
    <row r="36" spans="1:8" x14ac:dyDescent="0.2">
      <c r="A36" s="27" t="s">
        <v>55</v>
      </c>
      <c r="B36" s="91">
        <v>2017</v>
      </c>
      <c r="C36" s="23">
        <v>2018</v>
      </c>
      <c r="D36" s="23">
        <v>2019</v>
      </c>
      <c r="E36" s="18">
        <v>2020</v>
      </c>
      <c r="F36" s="18">
        <v>2021</v>
      </c>
      <c r="G36" s="18">
        <v>2022</v>
      </c>
      <c r="H36" s="18">
        <v>2023</v>
      </c>
    </row>
    <row r="37" spans="1:8" x14ac:dyDescent="0.2">
      <c r="A37" s="28" t="s">
        <v>5</v>
      </c>
      <c r="B37" s="20">
        <v>18057</v>
      </c>
      <c r="C37" s="20">
        <v>17810</v>
      </c>
      <c r="D37" s="20">
        <f>18312+227</f>
        <v>18539</v>
      </c>
      <c r="E37" s="20">
        <v>18899</v>
      </c>
      <c r="F37" s="20">
        <v>19659</v>
      </c>
      <c r="G37" s="20">
        <v>19745</v>
      </c>
      <c r="H37" s="20">
        <v>20015</v>
      </c>
    </row>
    <row r="38" spans="1:8" x14ac:dyDescent="0.2">
      <c r="A38" s="29" t="s">
        <v>99</v>
      </c>
      <c r="B38" s="110">
        <v>1488</v>
      </c>
      <c r="C38" s="110">
        <v>1464</v>
      </c>
      <c r="D38" s="110">
        <f>1270+14</f>
        <v>1284</v>
      </c>
      <c r="E38" s="110">
        <v>1251</v>
      </c>
      <c r="F38" s="110">
        <v>1115</v>
      </c>
      <c r="G38" s="110">
        <v>1038</v>
      </c>
      <c r="H38" s="110">
        <v>1197</v>
      </c>
    </row>
    <row r="39" spans="1:8" x14ac:dyDescent="0.2">
      <c r="A39" s="29" t="s">
        <v>100</v>
      </c>
      <c r="B39" s="110">
        <v>19362</v>
      </c>
      <c r="C39" s="110">
        <v>19029</v>
      </c>
      <c r="D39" s="110">
        <f>18312+1270</f>
        <v>19582</v>
      </c>
      <c r="E39" s="110">
        <v>19914</v>
      </c>
      <c r="F39" s="110">
        <v>20460</v>
      </c>
      <c r="G39" s="110">
        <v>20485</v>
      </c>
      <c r="H39" s="110">
        <v>20912</v>
      </c>
    </row>
    <row r="40" spans="1:8" x14ac:dyDescent="0.2">
      <c r="A40" s="29" t="s">
        <v>101</v>
      </c>
      <c r="B40" s="110">
        <v>183</v>
      </c>
      <c r="C40" s="110">
        <v>245</v>
      </c>
      <c r="D40" s="110">
        <f>227+14</f>
        <v>241</v>
      </c>
      <c r="E40" s="110">
        <v>236</v>
      </c>
      <c r="F40" s="110">
        <v>314</v>
      </c>
      <c r="G40" s="110">
        <v>298</v>
      </c>
      <c r="H40" s="110">
        <v>300</v>
      </c>
    </row>
    <row r="41" spans="1:8" x14ac:dyDescent="0.2">
      <c r="A41" s="29" t="s">
        <v>90</v>
      </c>
      <c r="B41" s="111" t="s">
        <v>47</v>
      </c>
      <c r="C41" s="111" t="s">
        <v>47</v>
      </c>
      <c r="D41" s="111" t="s">
        <v>47</v>
      </c>
      <c r="E41" s="111" t="s">
        <v>47</v>
      </c>
      <c r="F41" s="111" t="s">
        <v>47</v>
      </c>
      <c r="G41" s="110">
        <v>9</v>
      </c>
      <c r="H41" s="110">
        <v>3</v>
      </c>
    </row>
    <row r="42" spans="1:8" x14ac:dyDescent="0.2">
      <c r="A42" s="29" t="s">
        <v>6</v>
      </c>
      <c r="B42" s="110">
        <v>3023</v>
      </c>
      <c r="C42" s="110">
        <v>2612</v>
      </c>
      <c r="D42" s="110">
        <v>2767</v>
      </c>
      <c r="E42" s="110">
        <v>2480</v>
      </c>
      <c r="F42" s="110">
        <v>2301</v>
      </c>
      <c r="G42" s="110">
        <v>2959</v>
      </c>
      <c r="H42" s="110">
        <v>3038</v>
      </c>
    </row>
    <row r="43" spans="1:8" x14ac:dyDescent="0.2">
      <c r="A43" s="29" t="s">
        <v>7</v>
      </c>
      <c r="B43" s="110">
        <v>2535</v>
      </c>
      <c r="C43" s="110">
        <v>2799</v>
      </c>
      <c r="D43" s="110">
        <v>2307</v>
      </c>
      <c r="E43" s="110">
        <v>2319</v>
      </c>
      <c r="F43" s="110">
        <v>2424</v>
      </c>
      <c r="G43" s="110">
        <v>2843</v>
      </c>
      <c r="H43" s="110">
        <v>2604</v>
      </c>
    </row>
    <row r="44" spans="1:8" x14ac:dyDescent="0.2">
      <c r="A44" s="44" t="s">
        <v>92</v>
      </c>
      <c r="B44" s="112" t="s">
        <v>47</v>
      </c>
      <c r="C44" s="113" t="s">
        <v>93</v>
      </c>
      <c r="D44" s="113">
        <v>1038</v>
      </c>
      <c r="E44" s="113">
        <v>1015</v>
      </c>
      <c r="F44" s="113">
        <v>986</v>
      </c>
      <c r="G44" s="113">
        <v>1520</v>
      </c>
      <c r="H44" s="113">
        <v>1540</v>
      </c>
    </row>
    <row r="45" spans="1:8" x14ac:dyDescent="0.2">
      <c r="A45" s="44" t="s">
        <v>8</v>
      </c>
      <c r="B45" s="127">
        <v>0.13</v>
      </c>
      <c r="C45" s="113" t="s">
        <v>96</v>
      </c>
      <c r="D45" s="114">
        <v>0.11600000000000001</v>
      </c>
      <c r="E45" s="127">
        <v>0.115</v>
      </c>
      <c r="F45" s="127">
        <v>0.11700000000000001</v>
      </c>
      <c r="G45" s="127">
        <v>0.13700000000000001</v>
      </c>
      <c r="H45" s="114">
        <v>0.123</v>
      </c>
    </row>
    <row r="46" spans="1:8" ht="36" customHeight="1" x14ac:dyDescent="0.2">
      <c r="A46" s="134" t="s">
        <v>104</v>
      </c>
      <c r="B46" s="135"/>
      <c r="C46" s="135"/>
      <c r="D46" s="135"/>
      <c r="E46" s="135"/>
      <c r="F46" s="135"/>
      <c r="G46" s="135"/>
      <c r="H46" s="136"/>
    </row>
    <row r="47" spans="1:8" x14ac:dyDescent="0.2">
      <c r="B47" s="8"/>
    </row>
    <row r="48" spans="1:8" x14ac:dyDescent="0.2">
      <c r="A48" s="27" t="s">
        <v>23</v>
      </c>
      <c r="B48" s="91">
        <v>2017</v>
      </c>
      <c r="C48" s="23">
        <v>2018</v>
      </c>
      <c r="D48" s="23">
        <v>2019</v>
      </c>
      <c r="E48" s="18">
        <v>2020</v>
      </c>
      <c r="F48" s="18">
        <v>2021</v>
      </c>
      <c r="G48" s="18">
        <v>2022</v>
      </c>
      <c r="H48" s="18">
        <v>2023</v>
      </c>
    </row>
    <row r="49" spans="1:8" x14ac:dyDescent="0.2">
      <c r="A49" s="28" t="s">
        <v>34</v>
      </c>
      <c r="B49" s="33">
        <v>28.6</v>
      </c>
      <c r="C49" s="32">
        <v>34.299999999999997</v>
      </c>
      <c r="D49" s="32">
        <v>29.7</v>
      </c>
      <c r="E49" s="32">
        <v>19.5</v>
      </c>
      <c r="F49" s="32">
        <v>20.7</v>
      </c>
      <c r="G49" s="32">
        <v>24.7</v>
      </c>
      <c r="H49" s="32">
        <v>37.200000000000003</v>
      </c>
    </row>
    <row r="50" spans="1:8" x14ac:dyDescent="0.2">
      <c r="A50" s="29" t="s">
        <v>35</v>
      </c>
      <c r="B50" s="97">
        <v>30.1</v>
      </c>
      <c r="C50" s="34">
        <v>38</v>
      </c>
      <c r="D50" s="34">
        <v>36.6</v>
      </c>
      <c r="E50" s="34">
        <v>21.8</v>
      </c>
      <c r="F50" s="34">
        <v>24</v>
      </c>
      <c r="G50" s="34">
        <v>30.5</v>
      </c>
      <c r="H50" s="34">
        <v>36.4</v>
      </c>
    </row>
    <row r="51" spans="1:8" x14ac:dyDescent="0.2">
      <c r="A51" s="15" t="s">
        <v>36</v>
      </c>
      <c r="B51" s="98" t="s">
        <v>47</v>
      </c>
      <c r="C51" s="50">
        <v>4.0999999999999996</v>
      </c>
      <c r="D51" s="50">
        <v>4.8</v>
      </c>
      <c r="E51" s="50">
        <v>2.8</v>
      </c>
      <c r="F51" s="50">
        <v>5.0999999999999996</v>
      </c>
      <c r="G51" s="50">
        <v>9.1999999999999993</v>
      </c>
      <c r="H51" s="50">
        <v>8.3000000000000007</v>
      </c>
    </row>
    <row r="52" spans="1:8" x14ac:dyDescent="0.2">
      <c r="A52" s="9"/>
      <c r="C52" s="10"/>
      <c r="D52" s="10"/>
      <c r="E52" s="10"/>
      <c r="F52" s="10"/>
      <c r="G52" s="10"/>
    </row>
    <row r="53" spans="1:8" x14ac:dyDescent="0.2">
      <c r="A53" s="27" t="s">
        <v>45</v>
      </c>
      <c r="B53" s="91">
        <v>2017</v>
      </c>
      <c r="C53" s="23">
        <v>2018</v>
      </c>
      <c r="D53" s="23">
        <v>2019</v>
      </c>
      <c r="E53" s="18">
        <v>2020</v>
      </c>
      <c r="F53" s="18">
        <v>2021</v>
      </c>
      <c r="G53" s="18">
        <v>2022</v>
      </c>
      <c r="H53" s="18">
        <v>2023</v>
      </c>
    </row>
    <row r="54" spans="1:8" x14ac:dyDescent="0.2">
      <c r="A54" s="28" t="s">
        <v>102</v>
      </c>
      <c r="B54" s="115">
        <v>343</v>
      </c>
      <c r="C54" s="115">
        <v>301</v>
      </c>
      <c r="D54" s="115">
        <v>339</v>
      </c>
      <c r="E54" s="115">
        <v>254</v>
      </c>
      <c r="F54" s="115">
        <v>265</v>
      </c>
      <c r="G54" s="115">
        <v>296</v>
      </c>
      <c r="H54" s="115">
        <v>245</v>
      </c>
    </row>
    <row r="55" spans="1:8" x14ac:dyDescent="0.2">
      <c r="A55" s="29" t="s">
        <v>106</v>
      </c>
      <c r="B55" s="34">
        <v>9.4446052442792983</v>
      </c>
      <c r="C55" s="79">
        <v>8.5</v>
      </c>
      <c r="D55" s="79">
        <v>9.6999999999999993</v>
      </c>
      <c r="E55" s="34">
        <v>7.7</v>
      </c>
      <c r="F55" s="34">
        <v>7.4</v>
      </c>
      <c r="G55" s="34">
        <v>8.1</v>
      </c>
      <c r="H55" s="34">
        <v>6.6</v>
      </c>
    </row>
    <row r="56" spans="1:8" x14ac:dyDescent="0.2">
      <c r="A56" s="29" t="s">
        <v>107</v>
      </c>
      <c r="B56" s="34">
        <v>0.3</v>
      </c>
      <c r="C56" s="79">
        <v>0.3</v>
      </c>
      <c r="D56" s="79">
        <v>0.2</v>
      </c>
      <c r="E56" s="34">
        <v>0.2</v>
      </c>
      <c r="F56" s="34">
        <v>0.2</v>
      </c>
      <c r="G56" s="34">
        <v>0.3</v>
      </c>
      <c r="H56" s="34">
        <v>0.2</v>
      </c>
    </row>
    <row r="57" spans="1:8" ht="15" customHeight="1" x14ac:dyDescent="0.2">
      <c r="A57" s="44" t="s">
        <v>91</v>
      </c>
      <c r="B57" s="118">
        <v>3.6</v>
      </c>
      <c r="C57" s="119">
        <v>3.6</v>
      </c>
      <c r="D57" s="128">
        <v>3.7</v>
      </c>
      <c r="E57" s="120">
        <v>4.5</v>
      </c>
      <c r="F57" s="120">
        <v>4.3</v>
      </c>
      <c r="G57" s="120">
        <v>5.5</v>
      </c>
      <c r="H57" s="131">
        <v>4.7</v>
      </c>
    </row>
    <row r="58" spans="1:8" ht="63" customHeight="1" x14ac:dyDescent="0.2">
      <c r="A58" s="140" t="s">
        <v>112</v>
      </c>
      <c r="B58" s="141"/>
      <c r="C58" s="141"/>
      <c r="D58" s="141"/>
      <c r="E58" s="141"/>
      <c r="F58" s="141"/>
      <c r="G58" s="141"/>
      <c r="H58" s="142"/>
    </row>
    <row r="59" spans="1:8" x14ac:dyDescent="0.2">
      <c r="A59" s="116"/>
      <c r="B59" s="116"/>
      <c r="C59" s="116"/>
      <c r="D59" s="116"/>
      <c r="E59" s="117"/>
      <c r="F59" s="117"/>
      <c r="G59" s="117"/>
    </row>
    <row r="60" spans="1:8" ht="13.5" customHeight="1" x14ac:dyDescent="0.2">
      <c r="A60" s="27" t="s">
        <v>41</v>
      </c>
      <c r="B60" s="91">
        <v>2017</v>
      </c>
      <c r="C60" s="23">
        <v>2018</v>
      </c>
      <c r="D60" s="23">
        <v>2019</v>
      </c>
      <c r="E60" s="18">
        <v>2020</v>
      </c>
      <c r="F60" s="18">
        <v>2021</v>
      </c>
      <c r="G60" s="18">
        <v>2022</v>
      </c>
      <c r="H60" s="18">
        <v>2023</v>
      </c>
    </row>
    <row r="61" spans="1:8" ht="13.5" customHeight="1" x14ac:dyDescent="0.2">
      <c r="A61" s="28" t="s">
        <v>42</v>
      </c>
      <c r="B61" s="121">
        <v>113</v>
      </c>
      <c r="C61" s="64" t="s">
        <v>43</v>
      </c>
      <c r="D61" s="64" t="s">
        <v>57</v>
      </c>
      <c r="E61" s="80" t="s">
        <v>67</v>
      </c>
      <c r="F61" s="86">
        <v>155</v>
      </c>
      <c r="G61" s="86">
        <v>158</v>
      </c>
      <c r="H61" s="86">
        <v>152</v>
      </c>
    </row>
    <row r="62" spans="1:8" ht="13.5" customHeight="1" x14ac:dyDescent="0.2">
      <c r="A62" s="15" t="s">
        <v>59</v>
      </c>
      <c r="B62" s="71">
        <v>90</v>
      </c>
      <c r="C62" s="63" t="s">
        <v>44</v>
      </c>
      <c r="D62" s="63" t="s">
        <v>44</v>
      </c>
      <c r="E62" s="63" t="s">
        <v>68</v>
      </c>
      <c r="F62" s="87">
        <v>146</v>
      </c>
      <c r="G62" s="87">
        <v>167</v>
      </c>
      <c r="H62" s="87">
        <v>152</v>
      </c>
    </row>
    <row r="63" spans="1:8" ht="13.5" customHeight="1" x14ac:dyDescent="0.2">
      <c r="A63" s="5"/>
      <c r="C63" s="6"/>
      <c r="D63" s="6"/>
      <c r="E63" s="6"/>
      <c r="F63" s="6"/>
      <c r="G63" s="6"/>
    </row>
    <row r="64" spans="1:8" ht="13.5" customHeight="1" x14ac:dyDescent="0.2">
      <c r="A64" s="27" t="s">
        <v>27</v>
      </c>
      <c r="B64" s="91">
        <v>2017</v>
      </c>
      <c r="C64" s="23">
        <v>2018</v>
      </c>
      <c r="D64" s="23">
        <v>2019</v>
      </c>
      <c r="E64" s="18">
        <v>2020</v>
      </c>
      <c r="F64" s="18">
        <v>2021</v>
      </c>
      <c r="G64" s="18">
        <v>2022</v>
      </c>
      <c r="H64" s="18">
        <v>2023</v>
      </c>
    </row>
    <row r="65" spans="1:8" ht="13.5" customHeight="1" x14ac:dyDescent="0.2">
      <c r="A65" s="28" t="s">
        <v>58</v>
      </c>
      <c r="B65" s="99" t="s">
        <v>47</v>
      </c>
      <c r="C65" s="45">
        <v>0.56999999999999995</v>
      </c>
      <c r="D65" s="45">
        <v>0.65</v>
      </c>
      <c r="E65" s="84">
        <v>0.71</v>
      </c>
      <c r="F65" s="84">
        <v>0.68</v>
      </c>
      <c r="G65" s="84">
        <v>0.74</v>
      </c>
      <c r="H65" s="84">
        <v>0.89</v>
      </c>
    </row>
    <row r="66" spans="1:8" ht="13.5" customHeight="1" x14ac:dyDescent="0.2">
      <c r="A66" s="44" t="s">
        <v>28</v>
      </c>
      <c r="B66" s="100" t="s">
        <v>47</v>
      </c>
      <c r="C66" s="53">
        <v>0.95</v>
      </c>
      <c r="D66" s="129">
        <v>0.96</v>
      </c>
      <c r="E66" s="53">
        <v>0.95</v>
      </c>
      <c r="F66" s="53">
        <v>0.9</v>
      </c>
      <c r="G66" s="53">
        <v>0.95</v>
      </c>
      <c r="H66" s="129">
        <v>0.95</v>
      </c>
    </row>
    <row r="67" spans="1:8" x14ac:dyDescent="0.2">
      <c r="A67" s="61"/>
      <c r="B67" s="43"/>
      <c r="C67" s="43"/>
      <c r="D67" s="43"/>
      <c r="E67" s="43"/>
      <c r="F67" s="43"/>
      <c r="G67" s="43"/>
    </row>
    <row r="68" spans="1:8" x14ac:dyDescent="0.2">
      <c r="A68" s="27" t="s">
        <v>37</v>
      </c>
      <c r="B68" s="91">
        <v>2017</v>
      </c>
      <c r="C68" s="23">
        <v>2018</v>
      </c>
      <c r="D68" s="23">
        <v>2019</v>
      </c>
      <c r="E68" s="18">
        <v>2020</v>
      </c>
      <c r="F68" s="18">
        <v>2021</v>
      </c>
      <c r="G68" s="18">
        <v>2022</v>
      </c>
      <c r="H68" s="18">
        <v>2023</v>
      </c>
    </row>
    <row r="69" spans="1:8" x14ac:dyDescent="0.2">
      <c r="A69" s="30" t="s">
        <v>46</v>
      </c>
      <c r="B69" s="101">
        <v>2.8</v>
      </c>
      <c r="C69" s="31">
        <v>3.5</v>
      </c>
      <c r="D69" s="31">
        <v>2.4</v>
      </c>
      <c r="E69" s="31">
        <v>4.8</v>
      </c>
      <c r="F69" s="31">
        <v>2.9</v>
      </c>
      <c r="G69" s="31">
        <v>1.6</v>
      </c>
      <c r="H69" s="31">
        <v>1.7</v>
      </c>
    </row>
    <row r="70" spans="1:8" ht="14.1" customHeight="1" x14ac:dyDescent="0.2">
      <c r="A70" s="137" t="s">
        <v>73</v>
      </c>
      <c r="B70" s="138"/>
      <c r="C70" s="138"/>
      <c r="D70" s="138"/>
      <c r="E70" s="138"/>
      <c r="F70" s="138"/>
      <c r="G70" s="138"/>
      <c r="H70" s="139"/>
    </row>
    <row r="71" spans="1:8" x14ac:dyDescent="0.2">
      <c r="A71" s="132"/>
      <c r="B71" s="66"/>
      <c r="C71" s="66"/>
      <c r="D71" s="66"/>
      <c r="E71" s="66"/>
      <c r="F71" s="66"/>
      <c r="G71" s="66"/>
    </row>
    <row r="72" spans="1:8" ht="15.75" x14ac:dyDescent="0.2">
      <c r="A72" s="54" t="s">
        <v>52</v>
      </c>
      <c r="B72" s="88"/>
      <c r="C72" s="13"/>
      <c r="D72" s="13"/>
      <c r="E72" s="13"/>
      <c r="F72" s="13"/>
      <c r="G72" s="13"/>
      <c r="H72" s="13"/>
    </row>
    <row r="73" spans="1:8" x14ac:dyDescent="0.2">
      <c r="A73" s="9"/>
      <c r="C73" s="10"/>
      <c r="D73" s="10"/>
      <c r="E73" s="10"/>
      <c r="F73" s="10"/>
      <c r="G73" s="10"/>
    </row>
    <row r="74" spans="1:8" x14ac:dyDescent="0.2">
      <c r="A74" s="27" t="s">
        <v>9</v>
      </c>
      <c r="B74" s="91">
        <v>2017</v>
      </c>
      <c r="C74" s="23">
        <v>2018</v>
      </c>
      <c r="D74" s="23">
        <v>2019</v>
      </c>
      <c r="E74" s="18">
        <v>2020</v>
      </c>
      <c r="F74" s="18" t="s">
        <v>84</v>
      </c>
      <c r="G74" s="18">
        <v>2022</v>
      </c>
      <c r="H74" s="18">
        <v>2023</v>
      </c>
    </row>
    <row r="75" spans="1:8" x14ac:dyDescent="0.2">
      <c r="A75" s="28" t="s">
        <v>10</v>
      </c>
      <c r="B75" s="24">
        <v>2532540</v>
      </c>
      <c r="C75" s="24">
        <v>2620706</v>
      </c>
      <c r="D75" s="24">
        <v>2673301</v>
      </c>
      <c r="E75" s="24">
        <v>2403330</v>
      </c>
      <c r="F75" s="81">
        <v>3140498</v>
      </c>
      <c r="G75" s="81">
        <v>3075437</v>
      </c>
      <c r="H75" s="81">
        <v>3029650</v>
      </c>
    </row>
    <row r="76" spans="1:8" x14ac:dyDescent="0.2">
      <c r="A76" s="38" t="s">
        <v>75</v>
      </c>
      <c r="B76" s="35">
        <v>1295828</v>
      </c>
      <c r="C76" s="35">
        <v>1361996</v>
      </c>
      <c r="D76" s="35">
        <v>1313350</v>
      </c>
      <c r="E76" s="35">
        <v>1110804</v>
      </c>
      <c r="F76" s="82">
        <v>1703033</v>
      </c>
      <c r="G76" s="82">
        <v>1640858</v>
      </c>
      <c r="H76" s="82">
        <v>1608890</v>
      </c>
    </row>
    <row r="77" spans="1:8" s="76" customFormat="1" x14ac:dyDescent="0.2">
      <c r="A77" s="38" t="s">
        <v>76</v>
      </c>
      <c r="B77" s="77" t="s">
        <v>47</v>
      </c>
      <c r="C77" s="77" t="s">
        <v>47</v>
      </c>
      <c r="D77" s="78">
        <v>75625</v>
      </c>
      <c r="E77" s="78">
        <v>84358</v>
      </c>
      <c r="F77" s="78">
        <v>99453</v>
      </c>
      <c r="G77" s="78">
        <v>96172</v>
      </c>
      <c r="H77" s="78">
        <v>120876</v>
      </c>
    </row>
    <row r="78" spans="1:8" s="41" customFormat="1" x14ac:dyDescent="0.2">
      <c r="A78" s="68" t="s">
        <v>61</v>
      </c>
      <c r="B78" s="40">
        <v>35</v>
      </c>
      <c r="C78" s="40">
        <v>587</v>
      </c>
      <c r="D78" s="40">
        <v>3766</v>
      </c>
      <c r="E78" s="40">
        <v>82</v>
      </c>
      <c r="F78" s="78">
        <v>0</v>
      </c>
      <c r="G78" s="78">
        <v>1732.83</v>
      </c>
      <c r="H78" s="78">
        <v>514</v>
      </c>
    </row>
    <row r="79" spans="1:8" x14ac:dyDescent="0.2">
      <c r="A79" s="39" t="s">
        <v>11</v>
      </c>
      <c r="B79" s="25">
        <v>1236676</v>
      </c>
      <c r="C79" s="25">
        <v>1258122</v>
      </c>
      <c r="D79" s="25">
        <v>1280560</v>
      </c>
      <c r="E79" s="25">
        <v>1208086</v>
      </c>
      <c r="F79" s="83">
        <v>1338011</v>
      </c>
      <c r="G79" s="83">
        <v>1336673</v>
      </c>
      <c r="H79" s="83">
        <v>1299370</v>
      </c>
    </row>
    <row r="80" spans="1:8" x14ac:dyDescent="0.2">
      <c r="A80" s="42" t="s">
        <v>62</v>
      </c>
      <c r="B80" s="70">
        <v>7.0000000000000007E-2</v>
      </c>
      <c r="C80" s="70">
        <v>0.08</v>
      </c>
      <c r="D80" s="70">
        <v>0.4</v>
      </c>
      <c r="E80" s="70">
        <v>0.84</v>
      </c>
      <c r="F80" s="70">
        <v>0.82</v>
      </c>
      <c r="G80" s="70">
        <v>0.82</v>
      </c>
      <c r="H80" s="70">
        <v>0.85</v>
      </c>
    </row>
    <row r="81" spans="1:8" x14ac:dyDescent="0.2">
      <c r="A81" s="137" t="s">
        <v>85</v>
      </c>
      <c r="B81" s="138"/>
      <c r="C81" s="138"/>
      <c r="D81" s="138"/>
      <c r="E81" s="138"/>
      <c r="F81" s="138"/>
      <c r="G81" s="138"/>
      <c r="H81" s="139"/>
    </row>
    <row r="82" spans="1:8" x14ac:dyDescent="0.2">
      <c r="H82" s="69"/>
    </row>
    <row r="83" spans="1:8" x14ac:dyDescent="0.2">
      <c r="A83" s="27" t="s">
        <v>14</v>
      </c>
      <c r="B83" s="91">
        <v>2017</v>
      </c>
      <c r="C83" s="23">
        <v>2018</v>
      </c>
      <c r="D83" s="23">
        <v>2019</v>
      </c>
      <c r="E83" s="18">
        <v>2020</v>
      </c>
      <c r="F83" s="18">
        <v>2021</v>
      </c>
      <c r="G83" s="18">
        <v>2022</v>
      </c>
      <c r="H83" s="18">
        <v>2023</v>
      </c>
    </row>
    <row r="84" spans="1:8" x14ac:dyDescent="0.2">
      <c r="A84" s="28" t="s">
        <v>69</v>
      </c>
      <c r="B84" s="24">
        <v>3093.4250000000002</v>
      </c>
      <c r="C84" s="24">
        <v>3144.8560000000002</v>
      </c>
      <c r="D84" s="24">
        <v>3092.19</v>
      </c>
      <c r="E84" s="24">
        <v>2747</v>
      </c>
      <c r="F84" s="24">
        <v>3042</v>
      </c>
      <c r="G84" s="24">
        <v>2879</v>
      </c>
      <c r="H84" s="24">
        <v>2917</v>
      </c>
    </row>
    <row r="85" spans="1:8" x14ac:dyDescent="0.2">
      <c r="A85" s="36" t="s">
        <v>70</v>
      </c>
      <c r="B85" s="25">
        <v>1314.4079999999999</v>
      </c>
      <c r="C85" s="25">
        <v>1074.9010000000001</v>
      </c>
      <c r="D85" s="25">
        <v>841.577</v>
      </c>
      <c r="E85" s="25">
        <v>831</v>
      </c>
      <c r="F85" s="25">
        <v>909</v>
      </c>
      <c r="G85" s="25">
        <v>891</v>
      </c>
      <c r="H85" s="25">
        <v>1042</v>
      </c>
    </row>
    <row r="86" spans="1:8" x14ac:dyDescent="0.2">
      <c r="A86" s="67" t="s">
        <v>71</v>
      </c>
      <c r="B86" s="51">
        <v>1779.0170000000001</v>
      </c>
      <c r="C86" s="51">
        <v>2069.9549999999999</v>
      </c>
      <c r="D86" s="51">
        <v>2218.3009999999999</v>
      </c>
      <c r="E86" s="51">
        <v>1882</v>
      </c>
      <c r="F86" s="51">
        <v>2083</v>
      </c>
      <c r="G86" s="51">
        <v>1988</v>
      </c>
      <c r="H86" s="51">
        <v>1875</v>
      </c>
    </row>
    <row r="87" spans="1:8" x14ac:dyDescent="0.2">
      <c r="A87" s="37" t="s">
        <v>72</v>
      </c>
      <c r="B87" s="71">
        <v>0</v>
      </c>
      <c r="C87" s="71">
        <v>0</v>
      </c>
      <c r="D87" s="26">
        <v>32.311999999999998</v>
      </c>
      <c r="E87" s="26">
        <v>34</v>
      </c>
      <c r="F87" s="26">
        <v>49</v>
      </c>
      <c r="G87" s="109">
        <v>0</v>
      </c>
      <c r="H87" s="109">
        <v>0</v>
      </c>
    </row>
    <row r="88" spans="1:8" x14ac:dyDescent="0.2">
      <c r="B88" s="92"/>
    </row>
    <row r="89" spans="1:8" x14ac:dyDescent="0.2">
      <c r="A89" s="27" t="s">
        <v>15</v>
      </c>
      <c r="B89" s="91">
        <v>2017</v>
      </c>
      <c r="C89" s="23">
        <v>2018</v>
      </c>
      <c r="D89" s="23">
        <v>2019</v>
      </c>
      <c r="E89" s="18">
        <v>2020</v>
      </c>
      <c r="F89" s="18">
        <v>2021</v>
      </c>
      <c r="G89" s="18">
        <v>2022</v>
      </c>
      <c r="H89" s="18">
        <v>2023</v>
      </c>
    </row>
    <row r="90" spans="1:8" x14ac:dyDescent="0.2">
      <c r="A90" s="28" t="s">
        <v>24</v>
      </c>
      <c r="B90" s="24">
        <v>209455</v>
      </c>
      <c r="C90" s="24">
        <v>211673</v>
      </c>
      <c r="D90" s="24">
        <v>192567</v>
      </c>
      <c r="E90" s="24">
        <v>138077</v>
      </c>
      <c r="F90" s="24">
        <v>148074</v>
      </c>
      <c r="G90" s="24">
        <v>137944</v>
      </c>
      <c r="H90" s="24">
        <v>140829</v>
      </c>
    </row>
    <row r="91" spans="1:8" x14ac:dyDescent="0.2">
      <c r="A91" s="36" t="s">
        <v>25</v>
      </c>
      <c r="B91" s="25">
        <v>20971</v>
      </c>
      <c r="C91" s="25">
        <v>18921</v>
      </c>
      <c r="D91" s="25">
        <v>20766</v>
      </c>
      <c r="E91" s="25">
        <v>19038</v>
      </c>
      <c r="F91" s="25">
        <v>26941</v>
      </c>
      <c r="G91" s="25">
        <v>16796</v>
      </c>
      <c r="H91" s="25">
        <v>20452</v>
      </c>
    </row>
    <row r="92" spans="1:8" x14ac:dyDescent="0.2">
      <c r="A92" s="37" t="s">
        <v>26</v>
      </c>
      <c r="B92" s="26">
        <v>188484</v>
      </c>
      <c r="C92" s="26">
        <v>192752</v>
      </c>
      <c r="D92" s="26">
        <v>171801</v>
      </c>
      <c r="E92" s="26">
        <v>119039</v>
      </c>
      <c r="F92" s="26">
        <v>121133</v>
      </c>
      <c r="G92" s="26">
        <v>121148</v>
      </c>
      <c r="H92" s="26">
        <v>120378</v>
      </c>
    </row>
    <row r="93" spans="1:8" x14ac:dyDescent="0.2">
      <c r="B93" s="92"/>
    </row>
    <row r="94" spans="1:8" x14ac:dyDescent="0.2">
      <c r="A94" s="27" t="s">
        <v>79</v>
      </c>
      <c r="B94" s="91">
        <v>2017</v>
      </c>
      <c r="C94" s="23">
        <v>2018</v>
      </c>
      <c r="D94" s="23">
        <v>2019</v>
      </c>
      <c r="E94" s="18">
        <v>2020</v>
      </c>
      <c r="F94" s="18">
        <v>2021</v>
      </c>
      <c r="G94" s="18">
        <v>2022</v>
      </c>
      <c r="H94" s="18">
        <v>2023</v>
      </c>
    </row>
    <row r="95" spans="1:8" x14ac:dyDescent="0.2">
      <c r="A95" s="28" t="s">
        <v>64</v>
      </c>
      <c r="B95" s="24" t="s">
        <v>47</v>
      </c>
      <c r="C95" s="24">
        <v>58392503.413287871</v>
      </c>
      <c r="D95" s="24">
        <v>67609979.577599958</v>
      </c>
      <c r="E95" s="24">
        <v>21773259</v>
      </c>
      <c r="F95" s="24">
        <v>29894029</v>
      </c>
      <c r="G95" s="24">
        <v>52661876</v>
      </c>
      <c r="H95" s="24">
        <v>69531002</v>
      </c>
    </row>
    <row r="96" spans="1:8" x14ac:dyDescent="0.2">
      <c r="A96" s="36" t="s">
        <v>12</v>
      </c>
      <c r="B96" s="25" t="s">
        <v>47</v>
      </c>
      <c r="C96" s="25">
        <v>55894626.084284671</v>
      </c>
      <c r="D96" s="25">
        <v>57659128.146559954</v>
      </c>
      <c r="E96" s="25">
        <v>14623814</v>
      </c>
      <c r="F96" s="25">
        <v>21722098</v>
      </c>
      <c r="G96" s="25">
        <v>38861376</v>
      </c>
      <c r="H96" s="25">
        <v>53087320</v>
      </c>
    </row>
    <row r="97" spans="1:8" x14ac:dyDescent="0.2">
      <c r="A97" s="36" t="s">
        <v>13</v>
      </c>
      <c r="B97" s="25" t="s">
        <v>47</v>
      </c>
      <c r="C97" s="25">
        <v>2497877.3290032018</v>
      </c>
      <c r="D97" s="25">
        <v>2543408.50764</v>
      </c>
      <c r="E97" s="25">
        <v>1597763</v>
      </c>
      <c r="F97" s="25">
        <v>1746355</v>
      </c>
      <c r="G97" s="66">
        <v>3112009</v>
      </c>
      <c r="H97" s="25">
        <v>5361632</v>
      </c>
    </row>
    <row r="98" spans="1:8" x14ac:dyDescent="0.2">
      <c r="A98" s="37" t="s">
        <v>63</v>
      </c>
      <c r="B98" s="26" t="s">
        <v>47</v>
      </c>
      <c r="C98" s="26">
        <v>0</v>
      </c>
      <c r="D98" s="26">
        <v>7407442.9233999997</v>
      </c>
      <c r="E98" s="26">
        <v>5551683</v>
      </c>
      <c r="F98" s="26">
        <v>6425576</v>
      </c>
      <c r="G98" s="26">
        <v>10688490</v>
      </c>
      <c r="H98" s="26">
        <v>11082050</v>
      </c>
    </row>
    <row r="99" spans="1:8" x14ac:dyDescent="0.2">
      <c r="A99" s="60"/>
      <c r="B99" s="1"/>
      <c r="C99" s="2"/>
      <c r="D99" s="2"/>
      <c r="E99" s="2"/>
      <c r="F99" s="2"/>
      <c r="G99" s="2"/>
    </row>
    <row r="100" spans="1:8" x14ac:dyDescent="0.2">
      <c r="A100" s="27" t="s">
        <v>38</v>
      </c>
      <c r="B100" s="91">
        <v>2017</v>
      </c>
      <c r="C100" s="23">
        <v>2018</v>
      </c>
      <c r="D100" s="23">
        <v>2019</v>
      </c>
      <c r="E100" s="18">
        <v>2020</v>
      </c>
      <c r="F100" s="18" t="s">
        <v>103</v>
      </c>
      <c r="G100" s="18" t="s">
        <v>110</v>
      </c>
      <c r="H100" s="18">
        <v>2023</v>
      </c>
    </row>
    <row r="101" spans="1:8" x14ac:dyDescent="0.2">
      <c r="A101" s="28" t="s">
        <v>66</v>
      </c>
      <c r="B101" s="24" t="s">
        <v>94</v>
      </c>
      <c r="C101" s="24">
        <v>839725</v>
      </c>
      <c r="D101" s="24">
        <v>834632</v>
      </c>
      <c r="E101" s="81">
        <v>905995</v>
      </c>
      <c r="F101" s="81">
        <v>17552188</v>
      </c>
      <c r="G101" s="24">
        <v>23248481</v>
      </c>
      <c r="H101" s="25">
        <v>22520895</v>
      </c>
    </row>
    <row r="102" spans="1:8" x14ac:dyDescent="0.2">
      <c r="A102" s="29" t="s">
        <v>49</v>
      </c>
      <c r="B102" s="25">
        <v>95574</v>
      </c>
      <c r="C102" s="25">
        <v>99817</v>
      </c>
      <c r="D102" s="25">
        <v>96610</v>
      </c>
      <c r="E102" s="83" t="s">
        <v>97</v>
      </c>
      <c r="F102" s="83">
        <v>122666</v>
      </c>
      <c r="G102" s="25">
        <v>118461</v>
      </c>
      <c r="H102" s="25">
        <v>118984</v>
      </c>
    </row>
    <row r="103" spans="1:8" x14ac:dyDescent="0.2">
      <c r="A103" s="29" t="s">
        <v>83</v>
      </c>
      <c r="B103" s="25">
        <v>108697</v>
      </c>
      <c r="C103" s="25">
        <v>103366</v>
      </c>
      <c r="D103" s="25">
        <v>72925</v>
      </c>
      <c r="E103" s="83">
        <v>19995</v>
      </c>
      <c r="F103" s="83">
        <v>26258</v>
      </c>
      <c r="G103" s="25">
        <v>32653</v>
      </c>
      <c r="H103" s="25">
        <v>25975</v>
      </c>
    </row>
    <row r="104" spans="1:8" x14ac:dyDescent="0.2">
      <c r="A104" s="44" t="s">
        <v>50</v>
      </c>
      <c r="B104" s="51" t="s">
        <v>47</v>
      </c>
      <c r="C104" s="51">
        <v>636542</v>
      </c>
      <c r="D104" s="51">
        <v>665098</v>
      </c>
      <c r="E104" s="122" t="s">
        <v>98</v>
      </c>
      <c r="F104" s="122">
        <v>17403264.100000001</v>
      </c>
      <c r="G104" s="51">
        <v>23097367</v>
      </c>
      <c r="H104" s="51">
        <v>22375935</v>
      </c>
    </row>
    <row r="105" spans="1:8" ht="99.75" customHeight="1" x14ac:dyDescent="0.2">
      <c r="A105" s="140" t="s">
        <v>111</v>
      </c>
      <c r="B105" s="141"/>
      <c r="C105" s="141"/>
      <c r="D105" s="141"/>
      <c r="E105" s="141"/>
      <c r="F105" s="141"/>
      <c r="G105" s="141"/>
      <c r="H105" s="142"/>
    </row>
    <row r="107" spans="1:8" x14ac:dyDescent="0.2">
      <c r="A107" s="27" t="s">
        <v>39</v>
      </c>
      <c r="B107" s="23">
        <v>2017</v>
      </c>
      <c r="C107" s="23">
        <v>2018</v>
      </c>
      <c r="D107" s="23">
        <v>2019</v>
      </c>
      <c r="E107" s="18">
        <v>2020</v>
      </c>
      <c r="F107" s="18">
        <v>2021</v>
      </c>
      <c r="G107" s="18">
        <v>2022</v>
      </c>
      <c r="H107" s="18">
        <v>2023</v>
      </c>
    </row>
    <row r="108" spans="1:8" x14ac:dyDescent="0.2">
      <c r="A108" s="28" t="s">
        <v>30</v>
      </c>
      <c r="B108" s="123">
        <v>18.2</v>
      </c>
      <c r="C108" s="123">
        <v>24.5</v>
      </c>
      <c r="D108" s="123">
        <v>24.7</v>
      </c>
      <c r="E108" s="123">
        <v>23.8</v>
      </c>
      <c r="F108" s="123">
        <v>28.3</v>
      </c>
      <c r="G108" s="123">
        <v>32.4</v>
      </c>
      <c r="H108" s="123">
        <v>28.7</v>
      </c>
    </row>
    <row r="109" spans="1:8" x14ac:dyDescent="0.2">
      <c r="A109" s="44" t="s">
        <v>31</v>
      </c>
      <c r="B109" s="124">
        <v>0.13</v>
      </c>
      <c r="C109" s="124">
        <v>0.74</v>
      </c>
      <c r="D109" s="124">
        <v>0.06</v>
      </c>
      <c r="E109" s="124">
        <v>0.04</v>
      </c>
      <c r="F109" s="124">
        <v>0.04</v>
      </c>
      <c r="G109" s="125">
        <v>0.7</v>
      </c>
      <c r="H109" s="125">
        <v>0.9</v>
      </c>
    </row>
    <row r="110" spans="1:8" x14ac:dyDescent="0.2">
      <c r="A110" s="15" t="s">
        <v>60</v>
      </c>
      <c r="B110" s="126" t="s">
        <v>95</v>
      </c>
      <c r="C110" s="126" t="s">
        <v>86</v>
      </c>
      <c r="D110" s="126" t="s">
        <v>87</v>
      </c>
      <c r="E110" s="126" t="s">
        <v>88</v>
      </c>
      <c r="F110" s="126">
        <v>787</v>
      </c>
      <c r="G110" s="126">
        <v>708</v>
      </c>
      <c r="H110" s="126">
        <v>717</v>
      </c>
    </row>
    <row r="111" spans="1:8" ht="24" customHeight="1" x14ac:dyDescent="0.2">
      <c r="A111" s="134" t="s">
        <v>109</v>
      </c>
      <c r="B111" s="135"/>
      <c r="C111" s="135"/>
      <c r="D111" s="135"/>
      <c r="E111" s="135"/>
      <c r="F111" s="135"/>
      <c r="G111" s="135"/>
      <c r="H111" s="136"/>
    </row>
    <row r="113" spans="1:8" x14ac:dyDescent="0.2">
      <c r="A113" s="27" t="s">
        <v>27</v>
      </c>
      <c r="B113" s="91">
        <v>2017</v>
      </c>
      <c r="C113" s="23">
        <v>2018</v>
      </c>
      <c r="D113" s="23">
        <v>2019</v>
      </c>
      <c r="E113" s="18">
        <v>2020</v>
      </c>
      <c r="F113" s="18">
        <v>2021</v>
      </c>
      <c r="G113" s="18">
        <v>2022</v>
      </c>
      <c r="H113" s="23">
        <v>2023</v>
      </c>
    </row>
    <row r="114" spans="1:8" x14ac:dyDescent="0.2">
      <c r="A114" s="30" t="s">
        <v>29</v>
      </c>
      <c r="B114" s="102" t="s">
        <v>47</v>
      </c>
      <c r="C114" s="52">
        <v>0.56999999999999995</v>
      </c>
      <c r="D114" s="52">
        <v>0.65</v>
      </c>
      <c r="E114" s="85">
        <v>0.71</v>
      </c>
      <c r="F114" s="85">
        <v>0.68</v>
      </c>
      <c r="G114" s="85">
        <v>0.79</v>
      </c>
      <c r="H114" s="133">
        <v>0.89</v>
      </c>
    </row>
    <row r="115" spans="1:8" x14ac:dyDescent="0.2">
      <c r="A115" s="134" t="s">
        <v>48</v>
      </c>
      <c r="B115" s="135"/>
      <c r="C115" s="135"/>
      <c r="D115" s="135"/>
      <c r="E115" s="135"/>
      <c r="F115" s="135"/>
      <c r="G115" s="135"/>
      <c r="H115" s="136"/>
    </row>
    <row r="125" spans="1:8" x14ac:dyDescent="0.2">
      <c r="A125" s="12"/>
      <c r="D125" s="8"/>
    </row>
  </sheetData>
  <mergeCells count="7">
    <mergeCell ref="A46:H46"/>
    <mergeCell ref="A70:H70"/>
    <mergeCell ref="A111:H111"/>
    <mergeCell ref="A115:H115"/>
    <mergeCell ref="A58:H58"/>
    <mergeCell ref="A81:H81"/>
    <mergeCell ref="A105:H105"/>
  </mergeCells>
  <pageMargins left="0.70866141732283472" right="0.70866141732283472" top="0.74803149606299213" bottom="0.74803149606299213" header="0.31496062992125984" footer="0.31496062992125984"/>
  <pageSetup paperSize="8" scale="59" fitToWidth="0" fitToHeight="0" orientation="portrait" r:id="rId1"/>
  <headerFooter>
    <evenFooter xml:space="preserve">&amp;C&amp;"arial,Regular"&amp;8&amp;K990000Internal&amp;8&amp;K000000
</evenFooter>
    <firstFooter xml:space="preserve">&amp;C&amp;"arial,Regular"&amp;8&amp;K990000Internal&amp;8&amp;K000000
</firstFooter>
  </headerFooter>
  <rowBreaks count="1" manualBreakCount="1">
    <brk id="70" max="6" man="1"/>
  </rowBreaks>
  <ignoredErrors>
    <ignoredError sqref="D9:E9 C61:E62 G9:H9" numberStoredAsText="1"/>
    <ignoredError sqref="H17 H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Performance Fincantieri 2023</vt:lpstr>
      <vt:lpstr>'Performance Fincantieri 2023'!Print_Area</vt:lpstr>
      <vt:lpstr>'Performance Fincantieri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Vecchi Aurora</dc:creator>
  <cp:lastModifiedBy>Fincantieri2</cp:lastModifiedBy>
  <cp:lastPrinted>2024-03-19T16:49:10Z</cp:lastPrinted>
  <dcterms:created xsi:type="dcterms:W3CDTF">2019-03-05T13:51:43Z</dcterms:created>
  <dcterms:modified xsi:type="dcterms:W3CDTF">2024-03-19T16:49:49Z</dcterms:modified>
</cp:coreProperties>
</file>